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15576" windowHeight="1125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<sst xmlns="http://schemas.openxmlformats.org/spreadsheetml/2006/main" count="78" uniqueCount="77">
  <si>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</si>
  <si>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</si>
  <si>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</si>
  <si>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</si>
  <si>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</si>
  <si>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</si>
  <si>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</si>
  <si>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</si>
  <si>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1 01 02030 01 0000 110</t>
  </si>
  <si>
    <t xml:space="preserve">Налог на доходы физических лиц с доходов, полученных физическими лицами, в соответствии со статьей 228 Налогового кодекса Российской Федерации </t>
  </si>
  <si>
    <t>1 01 02040 01 0000 110</t>
  </si>
  <si>
    <t>1 05 00000 00 0000 000</t>
  </si>
  <si>
    <t>НАЛОГИ НА СОВОКУПНЫЙ ДОХОД</t>
  </si>
  <si>
    <t xml:space="preserve">1 05 03010 01 0000 110 </t>
  </si>
  <si>
    <t xml:space="preserve">Единый сельскохозяйственный налог </t>
  </si>
  <si>
    <t>1 08 00000 00 0000 000</t>
  </si>
  <si>
    <t>ГОСУДАРСТВЕННАЯ ПОШЛИНА</t>
  </si>
  <si>
    <t>Поступления доходов</t>
  </si>
  <si>
    <t>(тыс.рублей)</t>
  </si>
  <si>
    <t>Сумма</t>
  </si>
  <si>
    <t>ВСЕГО</t>
  </si>
  <si>
    <t>2 00 00000 00 0000 000</t>
  </si>
  <si>
    <t xml:space="preserve">Наименование </t>
  </si>
  <si>
    <t>Код вида, подвида доходов бюджета</t>
  </si>
  <si>
    <t>Единый сельскохозяйственный налог</t>
  </si>
  <si>
    <t xml:space="preserve">1 05 03000 01 0000 110 </t>
  </si>
  <si>
    <t>Иные межбюджетные трансферты</t>
  </si>
  <si>
    <t xml:space="preserve">1 05 03020 01 0000 110 </t>
  </si>
  <si>
    <t>Единый сельскохозяйственный налог (за налоговые периоды, истекшие до 1 января 2011 года)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</si>
  <si>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</si>
  <si>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</si>
  <si>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1 06 00000 00 0000 000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</si>
  <si>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</si>
  <si>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</si>
  <si>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</si>
  <si>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2 02 00000 00 0000 000 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</si>
  <si>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</si>
  <si>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</si>
  <si>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2 02 10000 00 0000 150</t>
  </si>
  <si>
    <t>2 02 30000 00 0000 150</t>
  </si>
  <si>
    <t>2 02 40000 00 0000 150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</si>
  <si>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</si>
  <si>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(рублей)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</si>
  <si>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</si>
  <si>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</si>
  <si>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Приложение 1 к </t>
  </si>
  <si>
    <t>1 06 01 000 00 0000 110</t>
  </si>
  <si>
    <t>Налог на имущество физических лиц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</si>
  <si>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</si>
  <si>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</si>
  <si>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1 06 06 000 00 0000 110</t>
  </si>
  <si>
    <t>Земельный налог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</si>
  <si>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</si>
  <si>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</si>
  <si>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</si>
  <si>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</si>
  <si>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</si>
  <si>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</si>
  <si>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</si>
  <si>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</si>
  <si>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</si>
  <si>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</si>
  <si>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</si>
  <si>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</si>
  <si>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1 17 05 050 10 0000 180</t>
  </si>
  <si>
    <t>Прочие неналоговые доходы бюджетов сельских поселений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</si>
  <si>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</si>
  <si>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</si>
  <si>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2 02 35 118 10 0000 150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</si>
  <si>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</si>
  <si>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</si>
  <si>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</si>
  <si>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</si>
  <si>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</si>
  <si>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решению Совета сельского поселения Уральский сельсовет муниципального района Кугарчинский район Республики Башкортостан "О бюджете сельского поселения Уральский сельсовет муниципального района Кугарчинский район Республики Башкортостан на 2023 год и на плановый период 2024 и 2025 годов"</t>
  </si>
  <si>
    <t>№ 173 от 22 декабря 2022 года.</t>
  </si>
  <si>
    <t xml:space="preserve">                             в бюджет сельского поселения Уральский сельсовет муниципальногно района Кугарчинский район Республики Башкортостан, на 2023 год и на плановый период 2024 и 2025 годов.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</si>
</sst>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6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.5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vertical="top" wrapText="1"/>
    </xf>
    <xf numFmtId="4" fontId="8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5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/>
    </xf>
    <xf numFmtId="4" fontId="10" fillId="33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top" wrapText="1"/>
    </xf>
    <xf numFmtId="4" fontId="15" fillId="33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 wrapText="1"/>
    </xf>
    <xf numFmtId="4" fontId="15" fillId="33" borderId="16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80" zoomScaleSheetLayoutView="80" zoomScalePageLayoutView="0" workbookViewId="0" topLeftCell="A1">
      <selection activeCell="E41" sqref="E41"/>
    </sheetView>
  </sheetViews>
  <sheetFormatPr defaultColWidth="9.125" defaultRowHeight="12.75"/>
  <cols>
    <col min="1" max="1" width="30.875" style="3" customWidth="1"/>
    <col min="2" max="2" width="54.875" style="3" customWidth="1"/>
    <col min="3" max="3" width="21.50390625" style="3" customWidth="1"/>
    <col min="4" max="4" width="22.50390625" style="3" customWidth="1"/>
    <col min="5" max="5" width="23.50390625" style="3" customWidth="1"/>
    <col min="6" max="6" width="13.125" style="3" customWidth="1"/>
    <col min="7" max="7" width="16.875" style="3" hidden="1" customWidth="1"/>
    <col min="8" max="16384" width="9.125" style="3" customWidth="1"/>
  </cols>
  <sheetData>
    <row r="1" spans="1:7" ht="18.75" customHeight="1">
      <c r="A1" s="1"/>
      <c r="B1" s="1"/>
      <c r="C1" s="1"/>
      <c r="D1" s="28" t="s">
        <v>45</v>
      </c>
      <c r="E1" s="28"/>
      <c r="F1" s="28"/>
      <c r="G1" s="2"/>
    </row>
    <row r="2" spans="1:7" ht="136.5" customHeight="1">
      <c r="A2" s="1"/>
      <c r="B2" s="1"/>
      <c r="C2" s="1"/>
      <c r="D2" s="68" t="s">
        <v>74</v>
      </c>
      <c r="E2" s="68"/>
      <c r="F2" s="29"/>
      <c r="G2" s="4"/>
    </row>
    <row r="3" spans="1:7" ht="24" customHeight="1">
      <c r="A3" s="1"/>
      <c r="B3" s="1"/>
      <c r="C3" s="1"/>
      <c r="D3" s="68" t="s">
        <v>75</v>
      </c>
      <c r="E3" s="68"/>
      <c r="F3" s="29"/>
      <c r="G3" s="4"/>
    </row>
    <row r="4" spans="1:5" ht="18.75" customHeight="1">
      <c r="A4" s="70" t="s">
        <v>17</v>
      </c>
      <c r="B4" s="70"/>
      <c r="C4" s="70"/>
      <c r="D4" s="70"/>
      <c r="E4" s="70"/>
    </row>
    <row r="5" spans="1:5" ht="40.5" customHeight="1">
      <c r="A5" s="71" t="s">
        <v>76</v>
      </c>
      <c r="B5" s="71"/>
      <c r="C5" s="71"/>
      <c r="D5" s="71"/>
      <c r="E5" s="71"/>
    </row>
    <row r="6" spans="1:7" ht="18.75" customHeight="1">
      <c r="A6" s="5"/>
      <c r="B6" s="5"/>
      <c r="C6" s="5"/>
      <c r="D6" s="5"/>
      <c r="E6" s="6" t="s">
        <v>42</v>
      </c>
      <c r="G6" s="6" t="s">
        <v>18</v>
      </c>
    </row>
    <row r="7" spans="1:7" ht="27" customHeight="1">
      <c r="A7" s="69" t="s">
        <v>23</v>
      </c>
      <c r="B7" s="69" t="s">
        <v>22</v>
      </c>
      <c r="C7" s="72" t="s">
        <v>19</v>
      </c>
      <c r="D7" s="73"/>
      <c r="E7" s="74"/>
      <c r="G7" s="69" t="s">
        <v>19</v>
      </c>
    </row>
    <row r="8" spans="1:7" ht="19.5" customHeight="1">
      <c r="A8" s="69"/>
      <c r="B8" s="69"/>
      <c r="C8" s="27">
        <v>2023</v>
      </c>
      <c r="D8" s="27">
        <v>2024</v>
      </c>
      <c r="E8" s="27">
        <v>2025</v>
      </c>
      <c r="G8" s="69"/>
    </row>
    <row r="9" spans="1:7" ht="15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18"/>
      <c r="G9" s="7">
        <v>3</v>
      </c>
    </row>
    <row r="10" spans="1:7" ht="21" customHeight="1">
      <c r="A10" s="8"/>
      <c r="B10" s="17" t="s">
        <v>20</v>
      </c>
      <c r="C10" s="9">
        <f>C11+C35</f>
        <v>2770250</v>
      </c>
      <c r="D10" s="9">
        <f>D11+D35</f>
        <v>1974000</v>
      </c>
      <c r="E10" s="9">
        <f>E11+E35</f>
        <v>1979200</v>
      </c>
      <c r="G10" s="9" t="e">
        <f>G11+G35</f>
        <v>#REF!</v>
      </c>
    </row>
    <row r="11" spans="1:7" ht="20.25" customHeight="1">
      <c r="A11" s="23" t="s">
        <v>0</v>
      </c>
      <c r="B11" s="20" t="s">
        <v>1</v>
      </c>
      <c r="C11" s="9">
        <f>C13+C19+C23+C29+C32</f>
        <v>176000</v>
      </c>
      <c r="D11" s="9">
        <f>D13+D19+D23+D29+D32</f>
        <v>176000</v>
      </c>
      <c r="E11" s="9">
        <f>E13+E19+E23+E29+E32</f>
        <v>178000</v>
      </c>
      <c r="F11" s="18"/>
      <c r="G11" s="9" t="e">
        <f>G13+#REF!+G19+G23+G29+G32+#REF!+#REF!+#REF!</f>
        <v>#REF!</v>
      </c>
    </row>
    <row r="12" spans="1:7" s="12" customFormat="1" ht="18" customHeight="1">
      <c r="A12" s="24" t="s">
        <v>2</v>
      </c>
      <c r="B12" s="21" t="s">
        <v>3</v>
      </c>
      <c r="C12" s="11">
        <f>SUM(C13)</f>
        <v>5000</v>
      </c>
      <c r="D12" s="11">
        <f>SUM(D13)</f>
        <v>5000</v>
      </c>
      <c r="E12" s="36">
        <f>SUM(E13)</f>
        <v>7000</v>
      </c>
      <c r="F12" s="19"/>
      <c r="G12" s="11">
        <f>SUM(G13)</f>
        <v>124635</v>
      </c>
    </row>
    <row r="13" spans="1:7" s="12" customFormat="1" ht="21" customHeight="1">
      <c r="A13" s="23" t="s">
        <v>4</v>
      </c>
      <c r="B13" s="20" t="s">
        <v>5</v>
      </c>
      <c r="C13" s="9">
        <f>SUM(C14:C18)</f>
        <v>5000</v>
      </c>
      <c r="D13" s="9">
        <f>SUM(D14:D18)</f>
        <v>5000</v>
      </c>
      <c r="E13" s="35">
        <f>SUM(E14:E18)</f>
        <v>7000</v>
      </c>
      <c r="G13" s="9">
        <f>SUM(G14:G17)</f>
        <v>124635</v>
      </c>
    </row>
    <row r="14" spans="1:7" ht="68.25" customHeight="1">
      <c r="A14" s="25" t="s">
        <v>6</v>
      </c>
      <c r="B14" s="13" t="s">
        <v>29</v>
      </c>
      <c r="C14" s="37">
        <v>5000</v>
      </c>
      <c r="D14" s="37">
        <v>5000</v>
      </c>
      <c r="E14" s="37">
        <v>7000</v>
      </c>
      <c r="G14" s="14">
        <v>123470</v>
      </c>
    </row>
    <row r="15" spans="1:7" ht="96" customHeight="1">
      <c r="A15" s="25" t="s">
        <v>7</v>
      </c>
      <c r="B15" s="13" t="s">
        <v>41</v>
      </c>
      <c r="C15" s="37">
        <v>0</v>
      </c>
      <c r="D15" s="37">
        <v>0</v>
      </c>
      <c r="E15" s="37">
        <v>0</v>
      </c>
      <c r="G15" s="14">
        <v>174.9</v>
      </c>
    </row>
    <row r="16" spans="1:7" ht="41.25">
      <c r="A16" s="25" t="s">
        <v>8</v>
      </c>
      <c r="B16" s="13" t="s">
        <v>9</v>
      </c>
      <c r="C16" s="37">
        <v>0</v>
      </c>
      <c r="D16" s="37">
        <v>0</v>
      </c>
      <c r="E16" s="37">
        <v>0</v>
      </c>
      <c r="G16" s="14">
        <v>542</v>
      </c>
    </row>
    <row r="17" spans="1:7" ht="82.5" customHeight="1">
      <c r="A17" s="25" t="s">
        <v>10</v>
      </c>
      <c r="B17" s="13" t="s">
        <v>30</v>
      </c>
      <c r="C17" s="37">
        <v>0</v>
      </c>
      <c r="D17" s="37">
        <v>0</v>
      </c>
      <c r="E17" s="37">
        <v>0</v>
      </c>
      <c r="G17" s="14">
        <v>448.1</v>
      </c>
    </row>
    <row r="18" spans="1:7" ht="82.5" customHeight="1">
      <c r="A18" s="25" t="s">
        <v>43</v>
      </c>
      <c r="B18" s="13" t="s">
        <v>44</v>
      </c>
      <c r="C18" s="37">
        <v>0</v>
      </c>
      <c r="D18" s="37">
        <v>0</v>
      </c>
      <c r="E18" s="37">
        <v>0</v>
      </c>
      <c r="G18" s="14"/>
    </row>
    <row r="19" spans="1:7" s="12" customFormat="1" ht="13.5">
      <c r="A19" s="24" t="s">
        <v>11</v>
      </c>
      <c r="B19" s="10" t="s">
        <v>12</v>
      </c>
      <c r="C19" s="9">
        <f>C20</f>
        <v>0</v>
      </c>
      <c r="D19" s="9">
        <f>D20</f>
        <v>0</v>
      </c>
      <c r="E19" s="9">
        <f>E20</f>
        <v>0</v>
      </c>
      <c r="G19" s="9" t="e">
        <f>#REF!+#REF!+G20+#REF!</f>
        <v>#REF!</v>
      </c>
    </row>
    <row r="20" spans="1:7" ht="13.5">
      <c r="A20" s="24" t="s">
        <v>25</v>
      </c>
      <c r="B20" s="10" t="s">
        <v>24</v>
      </c>
      <c r="C20" s="9">
        <f>C21+C22</f>
        <v>0</v>
      </c>
      <c r="D20" s="9">
        <f>D21+D22</f>
        <v>0</v>
      </c>
      <c r="E20" s="39">
        <f>E21+E22</f>
        <v>0</v>
      </c>
      <c r="G20" s="15">
        <f>SUM(G21:G22)</f>
        <v>793</v>
      </c>
    </row>
    <row r="21" spans="1:7" ht="13.5">
      <c r="A21" s="25" t="s">
        <v>13</v>
      </c>
      <c r="B21" s="13" t="s">
        <v>14</v>
      </c>
      <c r="C21" s="37">
        <v>0</v>
      </c>
      <c r="D21" s="37">
        <v>0</v>
      </c>
      <c r="E21" s="40">
        <v>0</v>
      </c>
      <c r="G21" s="14">
        <v>793</v>
      </c>
    </row>
    <row r="22" spans="1:7" ht="27">
      <c r="A22" s="25" t="s">
        <v>27</v>
      </c>
      <c r="B22" s="13" t="s">
        <v>28</v>
      </c>
      <c r="C22" s="37">
        <v>0</v>
      </c>
      <c r="D22" s="37">
        <v>0</v>
      </c>
      <c r="E22" s="40">
        <v>0</v>
      </c>
      <c r="G22" s="14">
        <v>0</v>
      </c>
    </row>
    <row r="23" spans="1:7" ht="13.5">
      <c r="A23" s="50" t="s">
        <v>31</v>
      </c>
      <c r="B23" s="51" t="s">
        <v>32</v>
      </c>
      <c r="C23" s="9">
        <f>C24+C26</f>
        <v>168000</v>
      </c>
      <c r="D23" s="9">
        <f>D24+D26</f>
        <v>168000</v>
      </c>
      <c r="E23" s="9">
        <f>E24+E26</f>
        <v>168000</v>
      </c>
      <c r="G23" s="11">
        <f>SUM(G25)</f>
        <v>3140</v>
      </c>
    </row>
    <row r="24" spans="1:7" ht="13.5">
      <c r="A24" s="54" t="s">
        <v>46</v>
      </c>
      <c r="B24" s="55" t="s">
        <v>47</v>
      </c>
      <c r="C24" s="47">
        <f>C25</f>
        <v>8000</v>
      </c>
      <c r="D24" s="16">
        <f>D25</f>
        <v>8000</v>
      </c>
      <c r="E24" s="41">
        <f>E25</f>
        <v>8000</v>
      </c>
      <c r="G24" s="15">
        <v>3140</v>
      </c>
    </row>
    <row r="25" spans="1:7" ht="41.25">
      <c r="A25" s="52" t="s">
        <v>48</v>
      </c>
      <c r="B25" s="53" t="s">
        <v>49</v>
      </c>
      <c r="C25" s="48">
        <v>8000</v>
      </c>
      <c r="D25" s="37">
        <v>8000</v>
      </c>
      <c r="E25" s="40">
        <v>8000</v>
      </c>
      <c r="G25" s="14">
        <v>3140</v>
      </c>
    </row>
    <row r="26" spans="1:7" ht="13.5">
      <c r="A26" s="54" t="s">
        <v>50</v>
      </c>
      <c r="B26" s="55" t="s">
        <v>51</v>
      </c>
      <c r="C26" s="9">
        <f>SUM(C27:C28)</f>
        <v>160000</v>
      </c>
      <c r="D26" s="9">
        <f>SUM(D27:D28)</f>
        <v>160000</v>
      </c>
      <c r="E26" s="9">
        <f>SUM(E27:E28)</f>
        <v>160000</v>
      </c>
      <c r="G26" s="14"/>
    </row>
    <row r="27" spans="1:7" ht="27">
      <c r="A27" s="52" t="s">
        <v>52</v>
      </c>
      <c r="B27" s="53" t="s">
        <v>53</v>
      </c>
      <c r="C27" s="47">
        <v>50000</v>
      </c>
      <c r="D27" s="16">
        <v>50000</v>
      </c>
      <c r="E27" s="41">
        <v>50000</v>
      </c>
      <c r="G27" s="14"/>
    </row>
    <row r="28" spans="1:7" ht="41.25">
      <c r="A28" s="52" t="s">
        <v>54</v>
      </c>
      <c r="B28" s="53" t="s">
        <v>55</v>
      </c>
      <c r="C28" s="48">
        <v>110000</v>
      </c>
      <c r="D28" s="37">
        <v>110000</v>
      </c>
      <c r="E28" s="40">
        <v>110000</v>
      </c>
      <c r="G28" s="14"/>
    </row>
    <row r="29" spans="1:7" s="12" customFormat="1" ht="13.5">
      <c r="A29" s="56" t="s">
        <v>15</v>
      </c>
      <c r="B29" s="57" t="s">
        <v>16</v>
      </c>
      <c r="C29" s="9">
        <f>SUM(C31)</f>
        <v>3000</v>
      </c>
      <c r="D29" s="9">
        <f>SUM(D31)</f>
        <v>3000</v>
      </c>
      <c r="E29" s="39">
        <f>SUM(E31)</f>
        <v>3000</v>
      </c>
      <c r="G29" s="11">
        <f>SUM(G31)</f>
        <v>4010</v>
      </c>
    </row>
    <row r="30" spans="1:7" s="12" customFormat="1" ht="41.25">
      <c r="A30" s="54" t="s">
        <v>56</v>
      </c>
      <c r="B30" s="55" t="s">
        <v>57</v>
      </c>
      <c r="C30" s="49">
        <v>3000</v>
      </c>
      <c r="D30" s="9">
        <v>3000</v>
      </c>
      <c r="E30" s="39">
        <f>E31</f>
        <v>3000</v>
      </c>
      <c r="G30" s="15">
        <v>4010</v>
      </c>
    </row>
    <row r="31" spans="1:7" ht="69">
      <c r="A31" s="52" t="s">
        <v>58</v>
      </c>
      <c r="B31" s="53" t="s">
        <v>59</v>
      </c>
      <c r="C31" s="48">
        <v>3000</v>
      </c>
      <c r="D31" s="37">
        <v>3000</v>
      </c>
      <c r="E31" s="40">
        <v>3000</v>
      </c>
      <c r="G31" s="14">
        <v>4010</v>
      </c>
    </row>
    <row r="32" spans="1:7" s="12" customFormat="1" ht="13.5">
      <c r="A32" s="54" t="s">
        <v>60</v>
      </c>
      <c r="B32" s="55" t="s">
        <v>61</v>
      </c>
      <c r="C32" s="49">
        <f aca="true" t="shared" si="0" ref="C32:E33">SUM(C33)</f>
        <v>0</v>
      </c>
      <c r="D32" s="9">
        <f t="shared" si="0"/>
        <v>0</v>
      </c>
      <c r="E32" s="9">
        <f t="shared" si="0"/>
        <v>0</v>
      </c>
      <c r="G32" s="9">
        <f>SUM(G34:G34)</f>
        <v>4000.5</v>
      </c>
    </row>
    <row r="33" spans="1:7" s="12" customFormat="1" ht="32.25" customHeight="1">
      <c r="A33" s="54" t="s">
        <v>62</v>
      </c>
      <c r="B33" s="55" t="s">
        <v>63</v>
      </c>
      <c r="C33" s="47">
        <f t="shared" si="0"/>
        <v>0</v>
      </c>
      <c r="D33" s="16">
        <f t="shared" si="0"/>
        <v>0</v>
      </c>
      <c r="E33" s="16">
        <f t="shared" si="0"/>
        <v>0</v>
      </c>
      <c r="G33" s="16">
        <f>SUM(G34:G34)</f>
        <v>4000.5</v>
      </c>
    </row>
    <row r="34" spans="1:7" ht="36.75" customHeight="1">
      <c r="A34" s="52" t="s">
        <v>64</v>
      </c>
      <c r="B34" s="53" t="s">
        <v>65</v>
      </c>
      <c r="C34" s="48">
        <v>0</v>
      </c>
      <c r="D34" s="37">
        <v>0</v>
      </c>
      <c r="E34" s="40">
        <v>0</v>
      </c>
      <c r="G34" s="14">
        <v>4000.5</v>
      </c>
    </row>
    <row r="35" spans="1:7" ht="30" customHeight="1">
      <c r="A35" s="58" t="s">
        <v>21</v>
      </c>
      <c r="B35" s="59" t="s">
        <v>33</v>
      </c>
      <c r="C35" s="9">
        <f>C37+C39+C41</f>
        <v>2594250</v>
      </c>
      <c r="D35" s="9">
        <f>D37+D39+D41</f>
        <v>1798000</v>
      </c>
      <c r="E35" s="9">
        <f>E37+E39+E41</f>
        <v>1801200</v>
      </c>
      <c r="F35" s="18"/>
      <c r="G35" s="9" t="e">
        <f>G37+#REF!+G39+G41</f>
        <v>#REF!</v>
      </c>
    </row>
    <row r="36" spans="1:7" ht="42" customHeight="1">
      <c r="A36" s="26" t="s">
        <v>35</v>
      </c>
      <c r="B36" s="20" t="s">
        <v>34</v>
      </c>
      <c r="C36" s="9">
        <f>C37+C39+C41</f>
        <v>2594250</v>
      </c>
      <c r="D36" s="9">
        <f>D37+D39+D41</f>
        <v>1798000</v>
      </c>
      <c r="E36" s="9">
        <f>E37+E39+E41</f>
        <v>1801200</v>
      </c>
      <c r="G36" s="9" t="e">
        <f>G37+#REF!+G39+G41</f>
        <v>#REF!</v>
      </c>
    </row>
    <row r="37" spans="1:7" s="12" customFormat="1" ht="30" customHeight="1">
      <c r="A37" s="50" t="s">
        <v>38</v>
      </c>
      <c r="B37" s="60" t="s">
        <v>36</v>
      </c>
      <c r="C37" s="9">
        <f>SUM(C38:C38)</f>
        <v>1798500</v>
      </c>
      <c r="D37" s="9">
        <f>SUM(D38:D38)</f>
        <v>1668500</v>
      </c>
      <c r="E37" s="39">
        <f>SUM(E38:E38)</f>
        <v>1666500</v>
      </c>
      <c r="G37" s="9">
        <f>SUM(G38:G38)</f>
        <v>112514.6</v>
      </c>
    </row>
    <row r="38" spans="1:7" ht="45.75" customHeight="1">
      <c r="A38" s="52" t="s">
        <v>66</v>
      </c>
      <c r="B38" s="53" t="s">
        <v>67</v>
      </c>
      <c r="C38" s="48">
        <v>1798500</v>
      </c>
      <c r="D38" s="37">
        <v>1668500</v>
      </c>
      <c r="E38" s="42">
        <v>1666500</v>
      </c>
      <c r="G38" s="14">
        <v>112514.6</v>
      </c>
    </row>
    <row r="39" spans="1:7" s="12" customFormat="1" ht="27" customHeight="1">
      <c r="A39" s="65" t="s">
        <v>39</v>
      </c>
      <c r="B39" s="66" t="s">
        <v>37</v>
      </c>
      <c r="C39" s="22">
        <f>SUM(C40:C40)</f>
        <v>119900</v>
      </c>
      <c r="D39" s="22">
        <f>SUM(D40:D40)</f>
        <v>129500</v>
      </c>
      <c r="E39" s="45">
        <f>SUM(E40:E40)</f>
        <v>134700</v>
      </c>
      <c r="G39" s="9">
        <f>SUM(G40:G40)</f>
        <v>1853.5</v>
      </c>
    </row>
    <row r="40" spans="1:7" ht="65.25" customHeight="1">
      <c r="A40" s="52" t="s">
        <v>68</v>
      </c>
      <c r="B40" s="53" t="s">
        <v>69</v>
      </c>
      <c r="C40" s="61">
        <v>119900</v>
      </c>
      <c r="D40" s="40">
        <v>129500</v>
      </c>
      <c r="E40" s="42">
        <v>134700</v>
      </c>
      <c r="G40" s="14">
        <v>1853.5</v>
      </c>
    </row>
    <row r="41" spans="1:7" s="12" customFormat="1" ht="24.75" customHeight="1">
      <c r="A41" s="24" t="s">
        <v>40</v>
      </c>
      <c r="B41" s="67" t="s">
        <v>26</v>
      </c>
      <c r="C41" s="62">
        <f>SUM(C42:C43)</f>
        <v>675850</v>
      </c>
      <c r="D41" s="22">
        <f>SUM(D42:D43)</f>
        <v>0</v>
      </c>
      <c r="E41" s="22">
        <f>SUM(E42:E43)</f>
        <v>0</v>
      </c>
      <c r="G41" s="9" t="e">
        <f>SUM(#REF!)</f>
        <v>#REF!</v>
      </c>
    </row>
    <row r="42" spans="1:7" s="12" customFormat="1" ht="81.75" customHeight="1">
      <c r="A42" s="52" t="s">
        <v>70</v>
      </c>
      <c r="B42" s="53" t="s">
        <v>71</v>
      </c>
      <c r="C42" s="63">
        <v>175850</v>
      </c>
      <c r="D42" s="38">
        <v>0</v>
      </c>
      <c r="E42" s="43">
        <v>0</v>
      </c>
      <c r="G42" s="9"/>
    </row>
    <row r="43" spans="1:7" ht="93" customHeight="1">
      <c r="A43" s="52" t="s">
        <v>72</v>
      </c>
      <c r="B43" s="53" t="s">
        <v>73</v>
      </c>
      <c r="C43" s="64">
        <v>500000</v>
      </c>
      <c r="D43" s="46">
        <v>0</v>
      </c>
      <c r="E43" s="44">
        <v>0</v>
      </c>
      <c r="G43" s="16"/>
    </row>
    <row r="44" spans="1:7" ht="89.25" customHeight="1">
      <c r="A44" s="30"/>
      <c r="B44" s="31"/>
      <c r="C44" s="32"/>
      <c r="D44" s="32"/>
      <c r="E44" s="33"/>
      <c r="G44" s="34"/>
    </row>
  </sheetData>
  <sheetProtection/>
  <mergeCells count="8">
    <mergeCell ref="D2:E2"/>
    <mergeCell ref="D3:E3"/>
    <mergeCell ref="G7:G8"/>
    <mergeCell ref="A4:E4"/>
    <mergeCell ref="A5:E5"/>
    <mergeCell ref="A7:A8"/>
    <mergeCell ref="B7:B8"/>
    <mergeCell ref="C7:E7"/>
  </mergeCells>
  <printOptions/>
  <pageMargins left="0.7480314960629921" right="0" top="0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User</cp:lastModifiedBy>
  <cp:lastPrinted>2022-12-13T12:05:25Z</cp:lastPrinted>
  <dcterms:created xsi:type="dcterms:W3CDTF">2014-11-03T10:47:15Z</dcterms:created>
  <dcterms:modified xsi:type="dcterms:W3CDTF">2022-12-23T09:34:52Z</dcterms:modified>
  <cp:category/>
  <cp:version/>
  <cp:contentType/>
  <cp:contentStatus/>
</cp:coreProperties>
</file>